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3" i="1"/>
  <c r="F34" i="1"/>
  <c r="F36" i="1"/>
  <c r="F37" i="1"/>
  <c r="F38" i="1"/>
  <c r="F39" i="1"/>
  <c r="F40" i="1"/>
  <c r="F41" i="1"/>
  <c r="F46" i="1"/>
  <c r="F47" i="1"/>
  <c r="F48" i="1"/>
  <c r="F49" i="1"/>
  <c r="F50" i="1"/>
  <c r="F45" i="1" l="1"/>
  <c r="F51" i="1" s="1"/>
  <c r="E35" i="1"/>
  <c r="E32" i="1"/>
  <c r="C23" i="1"/>
  <c r="E23" i="1"/>
  <c r="E18" i="1"/>
  <c r="E15" i="1"/>
  <c r="D6" i="1"/>
  <c r="E6" i="1"/>
  <c r="C6" i="1"/>
  <c r="E45" i="1"/>
  <c r="E51" i="1" s="1"/>
  <c r="C45" i="1"/>
  <c r="C51" i="1" s="1"/>
  <c r="D45" i="1"/>
  <c r="D51" i="1" s="1"/>
  <c r="C35" i="1"/>
  <c r="D35" i="1"/>
  <c r="D32" i="1"/>
  <c r="C32" i="1"/>
  <c r="D23" i="1"/>
  <c r="D18" i="1"/>
  <c r="C18" i="1"/>
  <c r="C15" i="1"/>
  <c r="D15" i="1"/>
  <c r="F23" i="1" l="1"/>
  <c r="F32" i="1"/>
  <c r="F15" i="1"/>
  <c r="E42" i="1"/>
  <c r="E53" i="1" s="1"/>
  <c r="F6" i="1"/>
  <c r="F18" i="1"/>
  <c r="F35" i="1"/>
  <c r="C42" i="1"/>
  <c r="C53" i="1" s="1"/>
  <c r="D42" i="1"/>
  <c r="F42" i="1" l="1"/>
  <c r="F53" i="1" s="1"/>
  <c r="D53" i="1"/>
</calcChain>
</file>

<file path=xl/sharedStrings.xml><?xml version="1.0" encoding="utf-8"?>
<sst xmlns="http://schemas.openxmlformats.org/spreadsheetml/2006/main" count="77" uniqueCount="61">
  <si>
    <t>Nákladová položka</t>
  </si>
  <si>
    <t>Rozpočet</t>
  </si>
  <si>
    <t>Provoz</t>
  </si>
  <si>
    <t>Bariéry</t>
  </si>
  <si>
    <t xml:space="preserve">Materiál </t>
  </si>
  <si>
    <t>filtry</t>
  </si>
  <si>
    <t>bakterie, rostliny</t>
  </si>
  <si>
    <t>vstupenky, tonery</t>
  </si>
  <si>
    <t>zeleň, ošetření</t>
  </si>
  <si>
    <t>mat. na výměnu čistících bariér</t>
  </si>
  <si>
    <t>ostatní</t>
  </si>
  <si>
    <t xml:space="preserve">čistící a úklid. prostředky </t>
  </si>
  <si>
    <t>Energie</t>
  </si>
  <si>
    <t>voda</t>
  </si>
  <si>
    <t>elektřina</t>
  </si>
  <si>
    <t>Opravy</t>
  </si>
  <si>
    <t>opravy</t>
  </si>
  <si>
    <t>revize</t>
  </si>
  <si>
    <t>Cestovné</t>
  </si>
  <si>
    <t>Externí služby</t>
  </si>
  <si>
    <t>zabezpečení objektu</t>
  </si>
  <si>
    <t>likvidace odpadu</t>
  </si>
  <si>
    <t>telefony</t>
  </si>
  <si>
    <t>Mzdové náklady</t>
  </si>
  <si>
    <t>z toho dohody</t>
  </si>
  <si>
    <t>sociální</t>
  </si>
  <si>
    <t>Pojištění</t>
  </si>
  <si>
    <t>zdravotní</t>
  </si>
  <si>
    <t>Sociální náklady</t>
  </si>
  <si>
    <t>FKSP</t>
  </si>
  <si>
    <t>ochranné pomůcky</t>
  </si>
  <si>
    <t>lékařské prohlídky</t>
  </si>
  <si>
    <t>Školení, kurzy</t>
  </si>
  <si>
    <t>DPH k materiálu</t>
  </si>
  <si>
    <t>Odpisy DM</t>
  </si>
  <si>
    <t>Náklady celkem</t>
  </si>
  <si>
    <t>Výnosová položka</t>
  </si>
  <si>
    <t>Tržby</t>
  </si>
  <si>
    <t>vstupné, půjčovné</t>
  </si>
  <si>
    <t>nájem bufet vč. energií</t>
  </si>
  <si>
    <t>Výnosy celkem</t>
  </si>
  <si>
    <t>Náklady na reprezentaci</t>
  </si>
  <si>
    <t>výpočetní technika</t>
  </si>
  <si>
    <t>Výsledek hospodaření</t>
  </si>
  <si>
    <t>kancelářské potřeby</t>
  </si>
  <si>
    <t>Příspěvek na provoz</t>
  </si>
  <si>
    <t>Transferové podíly</t>
  </si>
  <si>
    <t>*</t>
  </si>
  <si>
    <t>-</t>
  </si>
  <si>
    <t>Ing. Zdeněk Havlůj</t>
  </si>
  <si>
    <t>ředitel Správy města</t>
  </si>
  <si>
    <t>Celkem k 30.9.</t>
  </si>
  <si>
    <t>Celkem k 31.12.</t>
  </si>
  <si>
    <t>V Sezimově Ústí 24.1.2017</t>
  </si>
  <si>
    <t>ekonom</t>
  </si>
  <si>
    <t>ing. Karolína Trnková,</t>
  </si>
  <si>
    <t>Vyhodnocení provozu SRA Pohoda za rok 2017</t>
  </si>
  <si>
    <t>= položky, které byly v rozpočtu zahrnuty, ale jako 1 částka</t>
  </si>
  <si>
    <t xml:space="preserve">   za celou organizaci</t>
  </si>
  <si>
    <t xml:space="preserve">pohledávka </t>
  </si>
  <si>
    <t>rozbory vody, dozor ENKI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</si>
</sst>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/>
    <xf numFmtId="4" fontId="2" fillId="0" borderId="11" xfId="0" applyNumberFormat="1" applyFont="1" applyBorder="1"/>
    <xf numFmtId="0" fontId="0" fillId="0" borderId="12" xfId="0" applyBorder="1" applyAlignment="1">
      <alignment horizontal="left" indent="1"/>
    </xf>
    <xf numFmtId="4" fontId="0" fillId="0" borderId="12" xfId="0" applyNumberFormat="1" applyBorder="1"/>
    <xf numFmtId="4" fontId="0" fillId="0" borderId="12" xfId="0" applyNumberFormat="1" applyFont="1" applyBorder="1"/>
    <xf numFmtId="0" fontId="0" fillId="0" borderId="13" xfId="0" applyBorder="1" applyAlignment="1">
      <alignment horizontal="left" indent="1"/>
    </xf>
    <xf numFmtId="4" fontId="0" fillId="0" borderId="13" xfId="0" applyNumberFormat="1" applyBorder="1"/>
    <xf numFmtId="4" fontId="0" fillId="0" borderId="13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0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2" fillId="0" borderId="14" xfId="0" applyFont="1" applyBorder="1"/>
    <xf numFmtId="4" fontId="2" fillId="0" borderId="14" xfId="0" applyNumberFormat="1" applyFont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2" borderId="15" xfId="0" applyFont="1" applyFill="1" applyBorder="1" applyAlignment="1">
      <alignment horizontal="center"/>
    </xf>
    <xf numFmtId="4" fontId="2" fillId="0" borderId="16" xfId="0" applyNumberFormat="1" applyFont="1" applyBorder="1"/>
    <xf numFmtId="4" fontId="0" fillId="0" borderId="17" xfId="0" applyNumberFormat="1" applyBorder="1"/>
    <xf numFmtId="4" fontId="0" fillId="0" borderId="18" xfId="0" applyNumberFormat="1" applyBorder="1"/>
    <xf numFmtId="4" fontId="2" fillId="0" borderId="19" xfId="0" applyNumberFormat="1" applyFont="1" applyBorder="1"/>
    <xf numFmtId="4" fontId="2" fillId="0" borderId="15" xfId="0" applyNumberFormat="1" applyFont="1" applyBorder="1"/>
    <xf numFmtId="4" fontId="2" fillId="0" borderId="21" xfId="0" applyNumberFormat="1" applyFont="1" applyBorder="1"/>
    <xf numFmtId="4" fontId="2" fillId="4" borderId="15" xfId="0" applyNumberFormat="1" applyFont="1" applyFill="1" applyBorder="1"/>
    <xf numFmtId="4" fontId="2" fillId="2" borderId="15" xfId="0" applyNumberFormat="1" applyFont="1" applyFill="1" applyBorder="1" applyAlignment="1">
      <alignment horizontal="center"/>
    </xf>
    <xf numFmtId="4" fontId="2" fillId="3" borderId="15" xfId="0" applyNumberFormat="1" applyFont="1" applyFill="1" applyBorder="1"/>
    <xf numFmtId="4" fontId="2" fillId="0" borderId="5" xfId="0" applyNumberFormat="1" applyFont="1" applyBorder="1"/>
    <xf numFmtId="4" fontId="0" fillId="0" borderId="3" xfId="0" applyNumberFormat="1" applyBorder="1"/>
    <xf numFmtId="4" fontId="0" fillId="0" borderId="8" xfId="0" applyNumberFormat="1" applyBorder="1"/>
    <xf numFmtId="4" fontId="2" fillId="0" borderId="2" xfId="0" applyNumberFormat="1" applyFont="1" applyBorder="1"/>
    <xf numFmtId="4" fontId="2" fillId="0" borderId="6" xfId="0" applyNumberFormat="1" applyFont="1" applyBorder="1"/>
    <xf numFmtId="4" fontId="2" fillId="0" borderId="10" xfId="0" applyNumberFormat="1" applyFont="1" applyBorder="1"/>
    <xf numFmtId="4" fontId="2" fillId="4" borderId="6" xfId="0" applyNumberFormat="1" applyFont="1" applyFill="1" applyBorder="1"/>
    <xf numFmtId="4" fontId="2" fillId="2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/>
    <xf numFmtId="0" fontId="0" fillId="0" borderId="15" xfId="0" applyBorder="1"/>
    <xf numFmtId="4" fontId="0" fillId="0" borderId="22" xfId="0" applyNumberFormat="1" applyBorder="1"/>
    <xf numFmtId="0" fontId="0" fillId="0" borderId="22" xfId="0" applyBorder="1"/>
    <xf numFmtId="4" fontId="0" fillId="5" borderId="12" xfId="0" applyNumberFormat="1" applyFill="1" applyBorder="1"/>
    <xf numFmtId="4" fontId="2" fillId="5" borderId="1" xfId="0" applyNumberFormat="1" applyFont="1" applyFill="1" applyBorder="1"/>
    <xf numFmtId="4" fontId="0" fillId="5" borderId="13" xfId="0" applyNumberFormat="1" applyFill="1" applyBorder="1"/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0" fillId="5" borderId="0" xfId="0" applyFill="1"/>
    <xf numFmtId="4" fontId="0" fillId="5" borderId="12" xfId="0" applyNumberFormat="1" applyFill="1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5" borderId="1" xfId="0" applyNumberFormat="1" applyFont="1" applyFill="1" applyBorder="1"/>
    <xf numFmtId="4" fontId="0" fillId="0" borderId="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</xdr:colOff>
      <xdr:row>0</xdr:row>
      <xdr:rowOff>0</xdr:rowOff>
    </xdr:from>
    <xdr:to>
      <xdr:col>1</xdr:col>
      <xdr:colOff>1508760</xdr:colOff>
      <xdr:row>3</xdr:row>
      <xdr:rowOff>114300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1811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9"/>
  <sheetViews>
    <sheetView tabSelected="1" zoomScaleNormal="100" workbookViewId="0">
      <selection activeCell="H3" sqref="H3"/>
    </sheetView>
  </sheetViews>
  <sheetFormatPr defaultRowHeight="15" x14ac:dyDescent="0.25"/>
  <cols>
    <col min="1" max="1" width="2.140625" customWidth="1"/>
    <col min="2" max="2" width="27.28515625" customWidth="1"/>
    <col min="3" max="5" width="11.7109375" customWidth="1"/>
    <col min="6" max="6" width="14.5703125" customWidth="1"/>
    <col min="7" max="7" width="30.28515625" customWidth="1"/>
  </cols>
  <sheetData>
    <row r="2" spans="2:8" x14ac:dyDescent="0.25">
      <c r="C2" s="75" t="s">
        <v>56</v>
      </c>
      <c r="D2" s="75"/>
      <c r="E2" s="75"/>
      <c r="F2" s="75"/>
      <c r="G2" s="75"/>
    </row>
    <row r="3" spans="2:8" x14ac:dyDescent="0.25">
      <c r="C3" s="75"/>
      <c r="D3" s="75"/>
      <c r="E3" s="75"/>
      <c r="F3" s="75"/>
      <c r="G3" s="75"/>
    </row>
    <row r="4" spans="2:8" ht="15.75" thickBot="1" x14ac:dyDescent="0.3"/>
    <row r="5" spans="2:8" ht="15.75" thickBot="1" x14ac:dyDescent="0.3">
      <c r="B5" s="3" t="s">
        <v>0</v>
      </c>
      <c r="C5" s="3" t="s">
        <v>1</v>
      </c>
      <c r="D5" s="25" t="s">
        <v>2</v>
      </c>
      <c r="E5" s="2" t="s">
        <v>3</v>
      </c>
      <c r="F5" s="3" t="s">
        <v>52</v>
      </c>
    </row>
    <row r="6" spans="2:8" x14ac:dyDescent="0.25">
      <c r="B6" s="4" t="s">
        <v>4</v>
      </c>
      <c r="C6" s="5">
        <f>SUM(C7:C14)</f>
        <v>220000</v>
      </c>
      <c r="D6" s="26">
        <f>SUM(D7:D14)</f>
        <v>53915.670000000006</v>
      </c>
      <c r="E6" s="35">
        <f>SUM(E7:E14)</f>
        <v>95202.49</v>
      </c>
      <c r="F6" s="5">
        <f t="shared" ref="F6:F41" si="0">SUM(D6:E6)</f>
        <v>149118.16</v>
      </c>
      <c r="H6" s="72"/>
    </row>
    <row r="7" spans="2:8" x14ac:dyDescent="0.25">
      <c r="B7" s="6" t="s">
        <v>5</v>
      </c>
      <c r="C7" s="7">
        <v>45000</v>
      </c>
      <c r="D7" s="27">
        <v>23220.79</v>
      </c>
      <c r="E7" s="55" t="s">
        <v>48</v>
      </c>
      <c r="F7" s="8">
        <f t="shared" si="0"/>
        <v>23220.79</v>
      </c>
      <c r="H7" s="72"/>
    </row>
    <row r="8" spans="2:8" x14ac:dyDescent="0.25">
      <c r="B8" s="6" t="s">
        <v>6</v>
      </c>
      <c r="C8" s="7">
        <v>20000</v>
      </c>
      <c r="D8" s="27">
        <v>0</v>
      </c>
      <c r="E8" s="55" t="s">
        <v>48</v>
      </c>
      <c r="F8" s="8">
        <f t="shared" si="0"/>
        <v>0</v>
      </c>
      <c r="H8" s="72"/>
    </row>
    <row r="9" spans="2:8" x14ac:dyDescent="0.25">
      <c r="B9" s="6" t="s">
        <v>7</v>
      </c>
      <c r="C9" s="7">
        <v>20000</v>
      </c>
      <c r="D9" s="27">
        <v>3782.3</v>
      </c>
      <c r="E9" s="55" t="s">
        <v>48</v>
      </c>
      <c r="F9" s="8">
        <f t="shared" si="0"/>
        <v>3782.3</v>
      </c>
      <c r="H9" s="72"/>
    </row>
    <row r="10" spans="2:8" x14ac:dyDescent="0.25">
      <c r="B10" s="6" t="s">
        <v>8</v>
      </c>
      <c r="C10" s="7">
        <v>20000</v>
      </c>
      <c r="D10" s="27">
        <v>9652.3700000000008</v>
      </c>
      <c r="E10" s="55" t="s">
        <v>48</v>
      </c>
      <c r="F10" s="8">
        <f t="shared" si="0"/>
        <v>9652.3700000000008</v>
      </c>
      <c r="H10" s="72"/>
    </row>
    <row r="11" spans="2:8" x14ac:dyDescent="0.25">
      <c r="B11" s="6" t="s">
        <v>9</v>
      </c>
      <c r="C11" s="7">
        <v>70000</v>
      </c>
      <c r="D11" s="56" t="s">
        <v>48</v>
      </c>
      <c r="E11" s="36">
        <v>72286.86</v>
      </c>
      <c r="F11" s="8">
        <f t="shared" si="0"/>
        <v>72286.86</v>
      </c>
      <c r="H11" s="72"/>
    </row>
    <row r="12" spans="2:8" x14ac:dyDescent="0.25">
      <c r="B12" s="6" t="s">
        <v>10</v>
      </c>
      <c r="C12" s="7">
        <v>30000</v>
      </c>
      <c r="D12" s="27">
        <v>13512.37</v>
      </c>
      <c r="E12" s="36">
        <v>22915.63</v>
      </c>
      <c r="F12" s="8">
        <f t="shared" si="0"/>
        <v>36428</v>
      </c>
      <c r="H12" s="72"/>
    </row>
    <row r="13" spans="2:8" x14ac:dyDescent="0.25">
      <c r="B13" s="6" t="s">
        <v>44</v>
      </c>
      <c r="C13" s="54" t="s">
        <v>47</v>
      </c>
      <c r="D13" s="27">
        <v>12.66</v>
      </c>
      <c r="E13" s="55" t="s">
        <v>48</v>
      </c>
      <c r="F13" s="8">
        <f t="shared" si="0"/>
        <v>12.66</v>
      </c>
      <c r="H13" s="72"/>
    </row>
    <row r="14" spans="2:8" ht="15.75" thickBot="1" x14ac:dyDescent="0.3">
      <c r="B14" s="9" t="s">
        <v>11</v>
      </c>
      <c r="C14" s="10">
        <v>15000</v>
      </c>
      <c r="D14" s="28">
        <v>3735.18</v>
      </c>
      <c r="E14" s="74" t="s">
        <v>48</v>
      </c>
      <c r="F14" s="11">
        <f t="shared" si="0"/>
        <v>3735.18</v>
      </c>
      <c r="H14" s="72"/>
    </row>
    <row r="15" spans="2:8" x14ac:dyDescent="0.25">
      <c r="B15" s="12" t="s">
        <v>12</v>
      </c>
      <c r="C15" s="13">
        <f>SUM(C16:C17)</f>
        <v>140000</v>
      </c>
      <c r="D15" s="29">
        <f>SUM(D16:D17)</f>
        <v>250808.01</v>
      </c>
      <c r="E15" s="38">
        <f t="shared" ref="E15" si="1">SUM(E16:E17)</f>
        <v>0</v>
      </c>
      <c r="F15" s="13">
        <f t="shared" si="0"/>
        <v>250808.01</v>
      </c>
    </row>
    <row r="16" spans="2:8" x14ac:dyDescent="0.25">
      <c r="B16" s="6" t="s">
        <v>13</v>
      </c>
      <c r="C16" s="7">
        <v>30000</v>
      </c>
      <c r="D16" s="27">
        <v>91912.51</v>
      </c>
      <c r="E16" s="36">
        <v>0</v>
      </c>
      <c r="F16" s="8">
        <f t="shared" si="0"/>
        <v>91912.51</v>
      </c>
    </row>
    <row r="17" spans="2:8" ht="15.75" thickBot="1" x14ac:dyDescent="0.3">
      <c r="B17" s="71" t="s">
        <v>14</v>
      </c>
      <c r="C17" s="58">
        <v>110000</v>
      </c>
      <c r="D17" s="59">
        <v>158895.5</v>
      </c>
      <c r="E17" s="60">
        <v>0</v>
      </c>
      <c r="F17" s="61">
        <f t="shared" si="0"/>
        <v>158895.5</v>
      </c>
    </row>
    <row r="18" spans="2:8" x14ac:dyDescent="0.25">
      <c r="B18" s="4" t="s">
        <v>15</v>
      </c>
      <c r="C18" s="5">
        <f>SUM(C19:C20)</f>
        <v>5000</v>
      </c>
      <c r="D18" s="26">
        <f>SUM(D19:D20)</f>
        <v>15100.38</v>
      </c>
      <c r="E18" s="35">
        <f t="shared" ref="E18" si="2">SUM(E19:E20)</f>
        <v>0</v>
      </c>
      <c r="F18" s="5">
        <f t="shared" si="0"/>
        <v>15100.38</v>
      </c>
    </row>
    <row r="19" spans="2:8" x14ac:dyDescent="0.25">
      <c r="B19" s="6" t="s">
        <v>17</v>
      </c>
      <c r="C19" s="7">
        <v>5000</v>
      </c>
      <c r="D19" s="27">
        <v>3738.9</v>
      </c>
      <c r="E19" s="36">
        <v>0</v>
      </c>
      <c r="F19" s="8">
        <f t="shared" si="0"/>
        <v>3738.9</v>
      </c>
    </row>
    <row r="20" spans="2:8" ht="15.75" thickBot="1" x14ac:dyDescent="0.3">
      <c r="B20" s="9" t="s">
        <v>16</v>
      </c>
      <c r="C20" s="10">
        <v>0</v>
      </c>
      <c r="D20" s="28">
        <v>11361.48</v>
      </c>
      <c r="E20" s="37">
        <v>0</v>
      </c>
      <c r="F20" s="11">
        <f t="shared" si="0"/>
        <v>11361.48</v>
      </c>
    </row>
    <row r="21" spans="2:8" ht="15.75" thickBot="1" x14ac:dyDescent="0.3">
      <c r="B21" s="14" t="s">
        <v>18</v>
      </c>
      <c r="C21" s="48" t="s">
        <v>47</v>
      </c>
      <c r="D21" s="30">
        <v>864</v>
      </c>
      <c r="E21" s="39">
        <v>0</v>
      </c>
      <c r="F21" s="15">
        <f t="shared" si="0"/>
        <v>864</v>
      </c>
    </row>
    <row r="22" spans="2:8" ht="15.75" thickBot="1" x14ac:dyDescent="0.3">
      <c r="B22" s="14" t="s">
        <v>41</v>
      </c>
      <c r="C22" s="15">
        <v>0</v>
      </c>
      <c r="D22" s="30">
        <v>47</v>
      </c>
      <c r="E22" s="39">
        <v>0</v>
      </c>
      <c r="F22" s="15">
        <f t="shared" si="0"/>
        <v>47</v>
      </c>
    </row>
    <row r="23" spans="2:8" x14ac:dyDescent="0.25">
      <c r="B23" s="4" t="s">
        <v>19</v>
      </c>
      <c r="C23" s="5">
        <f>SUM(C24:C29)</f>
        <v>150000</v>
      </c>
      <c r="D23" s="26">
        <f>SUM(D24:D29)</f>
        <v>190810.94999999998</v>
      </c>
      <c r="E23" s="35">
        <f t="shared" ref="E23" si="3">SUM(E24:E29)</f>
        <v>20009</v>
      </c>
      <c r="F23" s="5">
        <f t="shared" si="0"/>
        <v>210819.94999999998</v>
      </c>
    </row>
    <row r="24" spans="2:8" x14ac:dyDescent="0.25">
      <c r="B24" s="16" t="s">
        <v>20</v>
      </c>
      <c r="C24" s="7">
        <v>10000</v>
      </c>
      <c r="D24" s="27">
        <v>7260</v>
      </c>
      <c r="E24" s="36">
        <v>0</v>
      </c>
      <c r="F24" s="8">
        <f t="shared" si="0"/>
        <v>7260</v>
      </c>
    </row>
    <row r="25" spans="2:8" x14ac:dyDescent="0.25">
      <c r="B25" s="16" t="s">
        <v>60</v>
      </c>
      <c r="C25" s="7">
        <v>15000</v>
      </c>
      <c r="D25" s="27">
        <v>81518.5</v>
      </c>
      <c r="E25" s="36">
        <v>0</v>
      </c>
      <c r="F25" s="8">
        <f t="shared" si="0"/>
        <v>81518.5</v>
      </c>
    </row>
    <row r="26" spans="2:8" x14ac:dyDescent="0.25">
      <c r="B26" s="16" t="s">
        <v>21</v>
      </c>
      <c r="C26" s="7">
        <v>125000</v>
      </c>
      <c r="D26" s="27">
        <v>89210.11</v>
      </c>
      <c r="E26" s="36">
        <v>16587</v>
      </c>
      <c r="F26" s="8">
        <f t="shared" si="0"/>
        <v>105797.11</v>
      </c>
    </row>
    <row r="27" spans="2:8" x14ac:dyDescent="0.25">
      <c r="B27" s="16" t="s">
        <v>42</v>
      </c>
      <c r="C27" s="47" t="s">
        <v>47</v>
      </c>
      <c r="D27" s="27">
        <v>6035</v>
      </c>
      <c r="E27" s="36">
        <v>0</v>
      </c>
      <c r="F27" s="8">
        <f t="shared" si="0"/>
        <v>6035</v>
      </c>
    </row>
    <row r="28" spans="2:8" x14ac:dyDescent="0.25">
      <c r="B28" s="16" t="s">
        <v>22</v>
      </c>
      <c r="C28" s="47" t="s">
        <v>47</v>
      </c>
      <c r="D28" s="27">
        <v>5529.34</v>
      </c>
      <c r="E28" s="36">
        <v>0</v>
      </c>
      <c r="F28" s="8">
        <f t="shared" si="0"/>
        <v>5529.34</v>
      </c>
    </row>
    <row r="29" spans="2:8" ht="29.45" customHeight="1" thickBot="1" x14ac:dyDescent="0.3">
      <c r="B29" s="70" t="s">
        <v>10</v>
      </c>
      <c r="C29" s="62">
        <v>0</v>
      </c>
      <c r="D29" s="63">
        <v>1258</v>
      </c>
      <c r="E29" s="64">
        <v>3422</v>
      </c>
      <c r="F29" s="65">
        <f t="shared" si="0"/>
        <v>4680</v>
      </c>
    </row>
    <row r="30" spans="2:8" x14ac:dyDescent="0.25">
      <c r="B30" s="12" t="s">
        <v>23</v>
      </c>
      <c r="C30" s="13">
        <v>406000</v>
      </c>
      <c r="D30" s="29">
        <v>572234</v>
      </c>
      <c r="E30" s="38">
        <v>19040</v>
      </c>
      <c r="F30" s="13">
        <f t="shared" si="0"/>
        <v>591274</v>
      </c>
      <c r="H30" s="73"/>
    </row>
    <row r="31" spans="2:8" ht="15.75" thickBot="1" x14ac:dyDescent="0.3">
      <c r="B31" s="17" t="s">
        <v>24</v>
      </c>
      <c r="C31" s="10">
        <v>60000</v>
      </c>
      <c r="D31" s="28">
        <v>99520</v>
      </c>
      <c r="E31" s="37">
        <v>0</v>
      </c>
      <c r="F31" s="11">
        <f t="shared" si="0"/>
        <v>99520</v>
      </c>
      <c r="H31" s="72"/>
    </row>
    <row r="32" spans="2:8" x14ac:dyDescent="0.25">
      <c r="B32" s="12" t="s">
        <v>26</v>
      </c>
      <c r="C32" s="13">
        <f>SUM(C33:C34)</f>
        <v>118000</v>
      </c>
      <c r="D32" s="29">
        <f>SUM(D33:D34)</f>
        <v>159317</v>
      </c>
      <c r="E32" s="38">
        <f t="shared" ref="E32" si="4">SUM(E33:E34)</f>
        <v>6472</v>
      </c>
      <c r="F32" s="13">
        <f t="shared" si="0"/>
        <v>165789</v>
      </c>
      <c r="H32" s="72"/>
    </row>
    <row r="33" spans="2:8" x14ac:dyDescent="0.25">
      <c r="B33" s="16" t="s">
        <v>25</v>
      </c>
      <c r="C33" s="7">
        <v>87000</v>
      </c>
      <c r="D33" s="27">
        <v>117144</v>
      </c>
      <c r="E33" s="36">
        <v>4760</v>
      </c>
      <c r="F33" s="8">
        <f t="shared" si="0"/>
        <v>121904</v>
      </c>
      <c r="H33" s="72"/>
    </row>
    <row r="34" spans="2:8" ht="15.75" thickBot="1" x14ac:dyDescent="0.3">
      <c r="B34" s="17" t="s">
        <v>27</v>
      </c>
      <c r="C34" s="10">
        <v>31000</v>
      </c>
      <c r="D34" s="28">
        <v>42173</v>
      </c>
      <c r="E34" s="37">
        <v>1712</v>
      </c>
      <c r="F34" s="11">
        <f t="shared" si="0"/>
        <v>43885</v>
      </c>
      <c r="H34" s="72"/>
    </row>
    <row r="35" spans="2:8" x14ac:dyDescent="0.25">
      <c r="B35" s="12" t="s">
        <v>28</v>
      </c>
      <c r="C35" s="13">
        <f>SUM(C36:C38)</f>
        <v>20000</v>
      </c>
      <c r="D35" s="29">
        <f>SUM(D36:D38)</f>
        <v>14056.57</v>
      </c>
      <c r="E35" s="38">
        <f t="shared" ref="E35" si="5">SUM(E36:E38)</f>
        <v>485.29</v>
      </c>
      <c r="F35" s="13">
        <f t="shared" si="0"/>
        <v>14541.86</v>
      </c>
      <c r="H35" s="72"/>
    </row>
    <row r="36" spans="2:8" x14ac:dyDescent="0.25">
      <c r="B36" s="16" t="s">
        <v>29</v>
      </c>
      <c r="C36" s="7">
        <v>5000</v>
      </c>
      <c r="D36" s="27">
        <v>9364</v>
      </c>
      <c r="E36" s="36">
        <v>381</v>
      </c>
      <c r="F36" s="8">
        <f t="shared" si="0"/>
        <v>9745</v>
      </c>
      <c r="H36" s="72"/>
    </row>
    <row r="37" spans="2:8" x14ac:dyDescent="0.25">
      <c r="B37" s="16" t="s">
        <v>30</v>
      </c>
      <c r="C37" s="7">
        <v>15000</v>
      </c>
      <c r="D37" s="27">
        <v>4492.57</v>
      </c>
      <c r="E37" s="36">
        <v>104.29</v>
      </c>
      <c r="F37" s="8">
        <f t="shared" si="0"/>
        <v>4596.8599999999997</v>
      </c>
      <c r="H37" s="72"/>
    </row>
    <row r="38" spans="2:8" ht="15.75" thickBot="1" x14ac:dyDescent="0.3">
      <c r="B38" s="17" t="s">
        <v>31</v>
      </c>
      <c r="C38" s="49" t="s">
        <v>47</v>
      </c>
      <c r="D38" s="28">
        <v>200</v>
      </c>
      <c r="E38" s="37">
        <v>0</v>
      </c>
      <c r="F38" s="11">
        <f t="shared" si="0"/>
        <v>200</v>
      </c>
    </row>
    <row r="39" spans="2:8" ht="15.75" thickBot="1" x14ac:dyDescent="0.3">
      <c r="B39" s="18" t="s">
        <v>32</v>
      </c>
      <c r="C39" s="19">
        <v>12000</v>
      </c>
      <c r="D39" s="31">
        <v>13525</v>
      </c>
      <c r="E39" s="40">
        <v>0</v>
      </c>
      <c r="F39" s="19">
        <f t="shared" si="0"/>
        <v>13525</v>
      </c>
    </row>
    <row r="40" spans="2:8" ht="15.75" thickBot="1" x14ac:dyDescent="0.3">
      <c r="B40" s="14" t="s">
        <v>33</v>
      </c>
      <c r="C40" s="57" t="s">
        <v>47</v>
      </c>
      <c r="D40" s="30">
        <v>12994.58</v>
      </c>
      <c r="E40" s="39">
        <v>18938.02</v>
      </c>
      <c r="F40" s="15">
        <f t="shared" si="0"/>
        <v>31932.6</v>
      </c>
      <c r="H40" s="72"/>
    </row>
    <row r="41" spans="2:8" ht="15.75" thickBot="1" x14ac:dyDescent="0.3">
      <c r="B41" s="14" t="s">
        <v>34</v>
      </c>
      <c r="C41" s="15">
        <v>470000</v>
      </c>
      <c r="D41" s="30">
        <v>470088</v>
      </c>
      <c r="E41" s="39">
        <v>0</v>
      </c>
      <c r="F41" s="15">
        <f t="shared" si="0"/>
        <v>470088</v>
      </c>
    </row>
    <row r="42" spans="2:8" ht="15.75" thickBot="1" x14ac:dyDescent="0.3">
      <c r="B42" s="20" t="s">
        <v>35</v>
      </c>
      <c r="C42" s="21">
        <f>SUM(C6,C15,C18,C21:C23,C30,C32,C35,C39:C41)</f>
        <v>1541000</v>
      </c>
      <c r="D42" s="32">
        <f>SUM(D6,D15,D18,D21:D23,D30,D32,D35,D39:D41)</f>
        <v>1753761.1600000001</v>
      </c>
      <c r="E42" s="41">
        <f>SUM(E6,E15,E18,E21:E23,E30,E32,E35,E39:E41)</f>
        <v>160146.79999999999</v>
      </c>
      <c r="F42" s="21">
        <f>SUM(F6,F15,F18,F21,F22,F23,F30,F32,F35,F39:F41)</f>
        <v>1913907.9600000002</v>
      </c>
    </row>
    <row r="43" spans="2:8" ht="7.9" customHeight="1" thickBot="1" x14ac:dyDescent="0.3">
      <c r="B43" s="44"/>
      <c r="C43" s="45"/>
      <c r="D43" s="45"/>
      <c r="E43" s="45"/>
      <c r="F43" s="45"/>
    </row>
    <row r="44" spans="2:8" ht="15.75" thickBot="1" x14ac:dyDescent="0.3">
      <c r="B44" s="3" t="s">
        <v>36</v>
      </c>
      <c r="C44" s="22" t="s">
        <v>1</v>
      </c>
      <c r="D44" s="33" t="s">
        <v>2</v>
      </c>
      <c r="E44" s="42" t="s">
        <v>3</v>
      </c>
      <c r="F44" s="22" t="s">
        <v>51</v>
      </c>
    </row>
    <row r="45" spans="2:8" x14ac:dyDescent="0.25">
      <c r="B45" s="4" t="s">
        <v>37</v>
      </c>
      <c r="C45" s="5">
        <f>SUM(C46:C48)</f>
        <v>468000</v>
      </c>
      <c r="D45" s="26">
        <f>SUM(D46:D48)</f>
        <v>518006.16000000003</v>
      </c>
      <c r="E45" s="35">
        <f t="shared" ref="E45:F45" si="6">SUM(E46:E48)</f>
        <v>0</v>
      </c>
      <c r="F45" s="5">
        <f t="shared" si="6"/>
        <v>518006.16000000003</v>
      </c>
      <c r="H45" s="72"/>
    </row>
    <row r="46" spans="2:8" x14ac:dyDescent="0.25">
      <c r="B46" s="16" t="s">
        <v>38</v>
      </c>
      <c r="C46" s="7">
        <v>350000</v>
      </c>
      <c r="D46" s="27">
        <v>343385</v>
      </c>
      <c r="E46" s="36">
        <v>0</v>
      </c>
      <c r="F46" s="7">
        <f>SUM(D46:E46)</f>
        <v>343385</v>
      </c>
      <c r="H46" s="72"/>
    </row>
    <row r="47" spans="2:8" x14ac:dyDescent="0.25">
      <c r="B47" s="69" t="s">
        <v>39</v>
      </c>
      <c r="C47" s="66">
        <v>118000</v>
      </c>
      <c r="D47" s="67">
        <v>116614.16</v>
      </c>
      <c r="E47" s="68">
        <v>0</v>
      </c>
      <c r="F47" s="66">
        <f>SUM(D47:E47)</f>
        <v>116614.16</v>
      </c>
      <c r="H47" s="72"/>
    </row>
    <row r="48" spans="2:8" ht="15.75" thickBot="1" x14ac:dyDescent="0.3">
      <c r="B48" s="17" t="s">
        <v>59</v>
      </c>
      <c r="C48" s="50"/>
      <c r="D48" s="28">
        <v>58007</v>
      </c>
      <c r="E48" s="51"/>
      <c r="F48" s="10">
        <f>SUM(D48:E48)</f>
        <v>58007</v>
      </c>
      <c r="H48" s="72"/>
    </row>
    <row r="49" spans="2:8" ht="15.75" thickBot="1" x14ac:dyDescent="0.3">
      <c r="B49" s="52" t="s">
        <v>45</v>
      </c>
      <c r="C49" s="15">
        <v>835000</v>
      </c>
      <c r="D49" s="30">
        <v>1158068</v>
      </c>
      <c r="E49" s="39">
        <v>0</v>
      </c>
      <c r="F49" s="15">
        <f>SUM(D49:E49)</f>
        <v>1158068</v>
      </c>
      <c r="H49" s="72"/>
    </row>
    <row r="50" spans="2:8" ht="15.75" thickBot="1" x14ac:dyDescent="0.3">
      <c r="B50" s="52" t="s">
        <v>46</v>
      </c>
      <c r="C50" s="15">
        <v>238000</v>
      </c>
      <c r="D50" s="30">
        <v>238589.88</v>
      </c>
      <c r="E50" s="39">
        <v>0</v>
      </c>
      <c r="F50" s="15">
        <f>SUM(D50:E50)</f>
        <v>238589.88</v>
      </c>
      <c r="H50" s="72"/>
    </row>
    <row r="51" spans="2:8" ht="15.75" thickBot="1" x14ac:dyDescent="0.3">
      <c r="B51" s="20" t="s">
        <v>40</v>
      </c>
      <c r="C51" s="21">
        <f>SUM(C45,C49,C50)</f>
        <v>1541000</v>
      </c>
      <c r="D51" s="21">
        <f t="shared" ref="D51:F51" si="7">SUM(D45,D49,D50)</f>
        <v>1914664.04</v>
      </c>
      <c r="E51" s="21">
        <f t="shared" si="7"/>
        <v>0</v>
      </c>
      <c r="F51" s="21">
        <f t="shared" si="7"/>
        <v>1914664.04</v>
      </c>
    </row>
    <row r="52" spans="2:8" ht="7.9" customHeight="1" thickBot="1" x14ac:dyDescent="0.3">
      <c r="B52" s="44"/>
      <c r="C52" s="46"/>
      <c r="D52" s="46"/>
      <c r="E52" s="46"/>
      <c r="F52" s="46"/>
    </row>
    <row r="53" spans="2:8" ht="15.75" thickBot="1" x14ac:dyDescent="0.3">
      <c r="B53" s="23" t="s">
        <v>43</v>
      </c>
      <c r="C53" s="24">
        <f>C51-C42</f>
        <v>0</v>
      </c>
      <c r="D53" s="34">
        <f>D51-D42</f>
        <v>160902.87999999989</v>
      </c>
      <c r="E53" s="43">
        <f>E51-E42</f>
        <v>-160146.79999999999</v>
      </c>
      <c r="F53" s="24">
        <f>F51-F42</f>
        <v>756.07999999984168</v>
      </c>
    </row>
    <row r="55" spans="2:8" x14ac:dyDescent="0.25">
      <c r="B55" s="53" t="s">
        <v>47</v>
      </c>
      <c r="C55" s="1" t="s">
        <v>57</v>
      </c>
    </row>
    <row r="56" spans="2:8" x14ac:dyDescent="0.25">
      <c r="C56" t="s">
        <v>58</v>
      </c>
    </row>
    <row r="58" spans="2:8" x14ac:dyDescent="0.25">
      <c r="B58" t="s">
        <v>53</v>
      </c>
      <c r="C58" t="s">
        <v>55</v>
      </c>
      <c r="E58" s="76" t="s">
        <v>49</v>
      </c>
    </row>
    <row r="59" spans="2:8" x14ac:dyDescent="0.25">
      <c r="C59" t="s">
        <v>54</v>
      </c>
      <c r="E59" s="76" t="s">
        <v>50</v>
      </c>
    </row>
  </sheetData>
  <mergeCells count="1">
    <mergeCell ref="C2:G3"/>
  </mergeCells>
  <pageMargins left="0.7" right="0.7" top="0.78740157499999996" bottom="0.78740157499999996" header="0.3" footer="0.3"/>
  <pageSetup paperSize="9" scale="79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Trnková</dc:creator>
  <cp:lastModifiedBy>Ing. Zdeněk Havlůj</cp:lastModifiedBy>
  <cp:lastPrinted>2018-02-01T14:46:35Z</cp:lastPrinted>
  <dcterms:created xsi:type="dcterms:W3CDTF">2017-10-13T05:09:35Z</dcterms:created>
  <dcterms:modified xsi:type="dcterms:W3CDTF">2018-04-10T08:44:02Z</dcterms:modified>
</cp:coreProperties>
</file>